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9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1" l="1"/>
  <c r="D47" i="1"/>
  <c r="D45" i="1"/>
  <c r="F45" i="1"/>
  <c r="F47" i="1" s="1"/>
  <c r="F49" i="1" s="1"/>
  <c r="D34" i="1"/>
  <c r="D25" i="1"/>
  <c r="D21" i="1"/>
  <c r="D16" i="1"/>
  <c r="F24" i="1"/>
  <c r="D27" i="1" l="1"/>
  <c r="D49" i="1" s="1"/>
  <c r="F54" i="1"/>
  <c r="F25" i="1"/>
  <c r="F16" i="1"/>
  <c r="F23" i="1"/>
  <c r="F21" i="1"/>
  <c r="F20" i="1"/>
  <c r="F34" i="1"/>
  <c r="D54" i="1" l="1"/>
  <c r="F27" i="1"/>
  <c r="B45" i="1"/>
  <c r="B34" i="1"/>
  <c r="B25" i="1"/>
  <c r="B21" i="1"/>
  <c r="B16" i="1"/>
  <c r="B47" i="1" l="1"/>
  <c r="B27" i="1"/>
  <c r="B49" i="1" l="1"/>
</calcChain>
</file>

<file path=xl/sharedStrings.xml><?xml version="1.0" encoding="utf-8"?>
<sst xmlns="http://schemas.openxmlformats.org/spreadsheetml/2006/main" count="46" uniqueCount="46">
  <si>
    <t>Budsjett 2021</t>
  </si>
  <si>
    <t>Stalleie</t>
  </si>
  <si>
    <t>Oppstalling stevner og treninger</t>
  </si>
  <si>
    <t>Salg høy</t>
  </si>
  <si>
    <t>Salg flis</t>
  </si>
  <si>
    <t>Kiosksalg</t>
  </si>
  <si>
    <t>Sponsorinntekter</t>
  </si>
  <si>
    <t>Leieinntekter ridehall</t>
  </si>
  <si>
    <t>Kursinntekter treninger</t>
  </si>
  <si>
    <t>Startavgift stevner</t>
  </si>
  <si>
    <t>Kommunale tilskudd</t>
  </si>
  <si>
    <t>Andre tilskudd</t>
  </si>
  <si>
    <t>Sum tilskudd</t>
  </si>
  <si>
    <t>Sum salgs- og leieinntekter</t>
  </si>
  <si>
    <t>Medlemskontigenter</t>
  </si>
  <si>
    <t>Andre inntekter</t>
  </si>
  <si>
    <t>Sum andre inntekter</t>
  </si>
  <si>
    <t>Sum driftsinntekter</t>
  </si>
  <si>
    <t>Inntekter</t>
  </si>
  <si>
    <t>Kjøp av høy</t>
  </si>
  <si>
    <t>Kjøp av flis</t>
  </si>
  <si>
    <t>Kjøp av tjenester treninger</t>
  </si>
  <si>
    <t>Kioskvarer</t>
  </si>
  <si>
    <t>Sum varekjøp</t>
  </si>
  <si>
    <t>Kostnader lokaler</t>
  </si>
  <si>
    <t>Utstyr og driftsmatriell</t>
  </si>
  <si>
    <t>Rep og vedlikehold</t>
  </si>
  <si>
    <t>Honorarer</t>
  </si>
  <si>
    <t>Div kontorkostnader</t>
  </si>
  <si>
    <t>Forsikringer</t>
  </si>
  <si>
    <t>Andre kostnader</t>
  </si>
  <si>
    <t>Sum andre driftskostnader</t>
  </si>
  <si>
    <t>Sum driftskostnader</t>
  </si>
  <si>
    <t>Driftsresultat</t>
  </si>
  <si>
    <t>Finansinntekter</t>
  </si>
  <si>
    <t>Finanskostnader</t>
  </si>
  <si>
    <t>Årsresultat</t>
  </si>
  <si>
    <t>Salg rundballer</t>
  </si>
  <si>
    <t>Gaver og covidstøtte</t>
  </si>
  <si>
    <t>kostnader</t>
  </si>
  <si>
    <t>Avskrivninger</t>
  </si>
  <si>
    <t>Transportmidler</t>
  </si>
  <si>
    <t>Budsjett 2022</t>
  </si>
  <si>
    <t>Resultat 2021</t>
  </si>
  <si>
    <t>Andel regnskap</t>
  </si>
  <si>
    <t>Budsjett og regnskap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</si>
</sst>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3" fontId="0" fillId="0" borderId="0" xfId="0" applyNumberFormat="1"/>
    <xf numFmtId="3" fontId="0" fillId="0" borderId="2" xfId="0" applyNumberFormat="1" applyBorder="1"/>
    <xf numFmtId="3" fontId="0" fillId="0" borderId="0" xfId="0" applyNumberFormat="1" applyFill="1" applyBorder="1"/>
    <xf numFmtId="3" fontId="0" fillId="0" borderId="1" xfId="0" applyNumberFormat="1" applyBorder="1"/>
    <xf numFmtId="0" fontId="1" fillId="0" borderId="0" xfId="0" applyFont="1"/>
    <xf numFmtId="3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/>
  </sheetViews>
  <sheetFormatPr baseColWidth="10" defaultRowHeight="15" x14ac:dyDescent="0.25"/>
  <cols>
    <col min="1" max="1" width="27" bestFit="1" customWidth="1"/>
  </cols>
  <sheetData>
    <row r="1" spans="1:6" ht="14.45" x14ac:dyDescent="0.3">
      <c r="A1" s="7" t="s">
        <v>45</v>
      </c>
    </row>
    <row r="2" spans="1:6" ht="14.45" x14ac:dyDescent="0.3">
      <c r="B2" t="s">
        <v>0</v>
      </c>
      <c r="D2" t="s">
        <v>42</v>
      </c>
      <c r="F2" t="s">
        <v>43</v>
      </c>
    </row>
    <row r="4" spans="1:6" ht="14.45" x14ac:dyDescent="0.3">
      <c r="A4" t="s">
        <v>18</v>
      </c>
    </row>
    <row r="5" spans="1:6" ht="14.45" x14ac:dyDescent="0.3">
      <c r="A5" t="s">
        <v>1</v>
      </c>
      <c r="B5" s="3">
        <v>71000</v>
      </c>
      <c r="D5">
        <v>71000</v>
      </c>
      <c r="F5" s="3">
        <v>71250</v>
      </c>
    </row>
    <row r="6" spans="1:6" ht="14.45" x14ac:dyDescent="0.3">
      <c r="A6" t="s">
        <v>2</v>
      </c>
      <c r="B6">
        <v>1000</v>
      </c>
      <c r="D6">
        <v>1000</v>
      </c>
      <c r="F6">
        <v>1295</v>
      </c>
    </row>
    <row r="7" spans="1:6" x14ac:dyDescent="0.25">
      <c r="A7" t="s">
        <v>3</v>
      </c>
      <c r="B7" s="3">
        <v>35000</v>
      </c>
      <c r="D7">
        <v>30000</v>
      </c>
      <c r="F7">
        <v>108373</v>
      </c>
    </row>
    <row r="8" spans="1:6" ht="14.45" x14ac:dyDescent="0.3">
      <c r="A8" t="s">
        <v>4</v>
      </c>
      <c r="B8">
        <v>30000</v>
      </c>
      <c r="D8">
        <v>25000</v>
      </c>
      <c r="F8">
        <v>27000</v>
      </c>
    </row>
    <row r="9" spans="1:6" ht="14.45" x14ac:dyDescent="0.3">
      <c r="A9" t="s">
        <v>37</v>
      </c>
      <c r="B9" s="3">
        <v>0</v>
      </c>
      <c r="D9">
        <v>0</v>
      </c>
      <c r="F9">
        <v>0</v>
      </c>
    </row>
    <row r="10" spans="1:6" ht="14.45" x14ac:dyDescent="0.3">
      <c r="A10" t="s">
        <v>5</v>
      </c>
      <c r="B10" s="3">
        <v>4000</v>
      </c>
      <c r="D10">
        <v>2000</v>
      </c>
      <c r="F10">
        <v>1775</v>
      </c>
    </row>
    <row r="11" spans="1:6" ht="14.45" x14ac:dyDescent="0.3">
      <c r="A11" t="s">
        <v>6</v>
      </c>
      <c r="B11">
        <v>60000</v>
      </c>
      <c r="D11">
        <v>70000</v>
      </c>
      <c r="F11">
        <v>65000</v>
      </c>
    </row>
    <row r="12" spans="1:6" ht="14.45" x14ac:dyDescent="0.3">
      <c r="A12" t="s">
        <v>7</v>
      </c>
      <c r="B12" s="3">
        <v>20000</v>
      </c>
      <c r="D12">
        <v>19000</v>
      </c>
      <c r="F12">
        <v>18750</v>
      </c>
    </row>
    <row r="13" spans="1:6" ht="14.45" x14ac:dyDescent="0.3">
      <c r="A13" t="s">
        <v>8</v>
      </c>
      <c r="B13" s="3">
        <v>130700</v>
      </c>
      <c r="D13">
        <v>0</v>
      </c>
      <c r="F13">
        <v>121400</v>
      </c>
    </row>
    <row r="14" spans="1:6" ht="14.45" x14ac:dyDescent="0.3">
      <c r="A14" t="s">
        <v>44</v>
      </c>
      <c r="B14" s="3"/>
      <c r="D14">
        <v>5500</v>
      </c>
      <c r="F14">
        <v>6300</v>
      </c>
    </row>
    <row r="15" spans="1:6" ht="14.45" x14ac:dyDescent="0.3">
      <c r="A15" t="s">
        <v>9</v>
      </c>
      <c r="B15" s="3">
        <v>800</v>
      </c>
      <c r="D15">
        <v>500</v>
      </c>
    </row>
    <row r="16" spans="1:6" thickBot="1" x14ac:dyDescent="0.35">
      <c r="A16" s="2" t="s">
        <v>13</v>
      </c>
      <c r="B16" s="4">
        <f>SUM(B5:B15)</f>
        <v>352500</v>
      </c>
      <c r="D16">
        <f>SUM(D5:D15)</f>
        <v>224000</v>
      </c>
      <c r="F16" s="8">
        <f>SUM(F5:F15)</f>
        <v>421143</v>
      </c>
    </row>
    <row r="18" spans="1:6" ht="14.45" x14ac:dyDescent="0.3">
      <c r="A18" t="s">
        <v>10</v>
      </c>
      <c r="B18" s="5">
        <v>85000</v>
      </c>
      <c r="D18">
        <v>80000</v>
      </c>
      <c r="F18">
        <v>80000</v>
      </c>
    </row>
    <row r="19" spans="1:6" x14ac:dyDescent="0.25">
      <c r="A19" t="s">
        <v>38</v>
      </c>
      <c r="B19" s="5">
        <v>20000</v>
      </c>
      <c r="D19">
        <v>30000</v>
      </c>
      <c r="F19">
        <v>38496</v>
      </c>
    </row>
    <row r="20" spans="1:6" ht="14.45" x14ac:dyDescent="0.3">
      <c r="A20" t="s">
        <v>11</v>
      </c>
      <c r="B20" s="5">
        <v>70000</v>
      </c>
      <c r="D20">
        <v>100000</v>
      </c>
      <c r="F20">
        <f>76393+29000</f>
        <v>105393</v>
      </c>
    </row>
    <row r="21" spans="1:6" thickBot="1" x14ac:dyDescent="0.35">
      <c r="A21" s="2" t="s">
        <v>12</v>
      </c>
      <c r="B21" s="4">
        <f>SUM(B18:B20)</f>
        <v>175000</v>
      </c>
      <c r="D21">
        <f>SUM(D18:D20)</f>
        <v>210000</v>
      </c>
      <c r="F21">
        <f>SUM(F18:F20)</f>
        <v>223889</v>
      </c>
    </row>
    <row r="23" spans="1:6" ht="14.45" x14ac:dyDescent="0.3">
      <c r="A23" t="s">
        <v>14</v>
      </c>
      <c r="B23">
        <v>13500</v>
      </c>
      <c r="D23">
        <v>18000</v>
      </c>
      <c r="F23">
        <f>17840+2650</f>
        <v>20490</v>
      </c>
    </row>
    <row r="24" spans="1:6" ht="14.45" x14ac:dyDescent="0.3">
      <c r="A24" t="s">
        <v>15</v>
      </c>
      <c r="B24" s="5">
        <v>6500</v>
      </c>
      <c r="D24">
        <v>7000</v>
      </c>
      <c r="F24">
        <f>2700+2604+3749</f>
        <v>9053</v>
      </c>
    </row>
    <row r="25" spans="1:6" thickBot="1" x14ac:dyDescent="0.35">
      <c r="A25" s="2" t="s">
        <v>16</v>
      </c>
      <c r="B25" s="2">
        <f>SUM(B23:B24)</f>
        <v>20000</v>
      </c>
      <c r="D25">
        <f>SUM(D23:D24)</f>
        <v>25000</v>
      </c>
      <c r="F25">
        <f>SUM(F23:F24)</f>
        <v>29543</v>
      </c>
    </row>
    <row r="27" spans="1:6" thickBot="1" x14ac:dyDescent="0.35">
      <c r="A27" s="1" t="s">
        <v>17</v>
      </c>
      <c r="B27" s="6">
        <f>B16+B21+B25</f>
        <v>547500</v>
      </c>
      <c r="D27">
        <f>D16+D21+D25</f>
        <v>459000</v>
      </c>
      <c r="F27" s="3">
        <f>F16+F21+F25</f>
        <v>674575</v>
      </c>
    </row>
    <row r="29" spans="1:6" x14ac:dyDescent="0.25">
      <c r="A29" t="s">
        <v>39</v>
      </c>
    </row>
    <row r="30" spans="1:6" x14ac:dyDescent="0.25">
      <c r="A30" t="s">
        <v>19</v>
      </c>
      <c r="B30">
        <v>-35000</v>
      </c>
      <c r="D30">
        <v>-30000</v>
      </c>
      <c r="F30" s="3">
        <v>-43981</v>
      </c>
    </row>
    <row r="31" spans="1:6" x14ac:dyDescent="0.25">
      <c r="A31" t="s">
        <v>20</v>
      </c>
      <c r="B31">
        <v>-30000</v>
      </c>
      <c r="D31">
        <v>-25000</v>
      </c>
      <c r="F31">
        <v>-23345</v>
      </c>
    </row>
    <row r="32" spans="1:6" x14ac:dyDescent="0.25">
      <c r="A32" t="s">
        <v>21</v>
      </c>
      <c r="B32">
        <v>-181000</v>
      </c>
      <c r="D32">
        <v>0</v>
      </c>
      <c r="F32" s="3">
        <v>-171850</v>
      </c>
    </row>
    <row r="33" spans="1:6" x14ac:dyDescent="0.25">
      <c r="A33" t="s">
        <v>22</v>
      </c>
      <c r="B33">
        <v>-1000</v>
      </c>
      <c r="D33">
        <v>-1000</v>
      </c>
      <c r="F33">
        <v>-4390</v>
      </c>
    </row>
    <row r="34" spans="1:6" ht="15.75" thickBot="1" x14ac:dyDescent="0.3">
      <c r="A34" s="2" t="s">
        <v>23</v>
      </c>
      <c r="B34" s="2">
        <f>SUM(B30:B33)</f>
        <v>-247000</v>
      </c>
      <c r="D34">
        <f>SUM(D30:D33)</f>
        <v>-56000</v>
      </c>
      <c r="F34" s="3">
        <f>SUM(F30:F33)</f>
        <v>-243566</v>
      </c>
    </row>
    <row r="36" spans="1:6" x14ac:dyDescent="0.25">
      <c r="A36" t="s">
        <v>40</v>
      </c>
      <c r="B36">
        <v>-75000</v>
      </c>
      <c r="D36">
        <v>-75000</v>
      </c>
      <c r="F36" s="3">
        <v>-75000</v>
      </c>
    </row>
    <row r="37" spans="1:6" x14ac:dyDescent="0.25">
      <c r="A37" t="s">
        <v>24</v>
      </c>
      <c r="B37">
        <v>-90000</v>
      </c>
      <c r="D37">
        <v>-95000</v>
      </c>
      <c r="F37">
        <v>-98548</v>
      </c>
    </row>
    <row r="38" spans="1:6" x14ac:dyDescent="0.25">
      <c r="A38" t="s">
        <v>25</v>
      </c>
      <c r="B38">
        <v>-18000</v>
      </c>
      <c r="D38">
        <v>-18000</v>
      </c>
      <c r="F38" s="3">
        <v>-11964</v>
      </c>
    </row>
    <row r="39" spans="1:6" x14ac:dyDescent="0.25">
      <c r="A39" t="s">
        <v>26</v>
      </c>
      <c r="B39">
        <v>-35000</v>
      </c>
      <c r="D39">
        <v>-30000</v>
      </c>
      <c r="F39">
        <v>-26633</v>
      </c>
    </row>
    <row r="40" spans="1:6" x14ac:dyDescent="0.25">
      <c r="A40" t="s">
        <v>27</v>
      </c>
      <c r="B40">
        <v>-34000</v>
      </c>
      <c r="D40">
        <v>-36000</v>
      </c>
      <c r="F40">
        <v>-39147</v>
      </c>
    </row>
    <row r="41" spans="1:6" x14ac:dyDescent="0.25">
      <c r="A41" t="s">
        <v>28</v>
      </c>
      <c r="B41">
        <v>-14000</v>
      </c>
      <c r="D41">
        <v>-13000</v>
      </c>
      <c r="F41">
        <v>-12274</v>
      </c>
    </row>
    <row r="42" spans="1:6" x14ac:dyDescent="0.25">
      <c r="A42" t="s">
        <v>41</v>
      </c>
      <c r="B42">
        <v>-12000</v>
      </c>
      <c r="D42">
        <v>-12000</v>
      </c>
      <c r="F42">
        <v>-12058</v>
      </c>
    </row>
    <row r="43" spans="1:6" x14ac:dyDescent="0.25">
      <c r="A43" t="s">
        <v>29</v>
      </c>
      <c r="B43">
        <v>-17000</v>
      </c>
      <c r="D43">
        <v>-23000</v>
      </c>
      <c r="F43">
        <v>-22178</v>
      </c>
    </row>
    <row r="44" spans="1:6" x14ac:dyDescent="0.25">
      <c r="A44" t="s">
        <v>30</v>
      </c>
      <c r="B44">
        <v>-7000</v>
      </c>
      <c r="D44">
        <v>-11000</v>
      </c>
      <c r="F44">
        <v>-10919</v>
      </c>
    </row>
    <row r="45" spans="1:6" ht="15.75" thickBot="1" x14ac:dyDescent="0.3">
      <c r="A45" s="2" t="s">
        <v>31</v>
      </c>
      <c r="B45" s="2">
        <f>SUM(B36:B44)</f>
        <v>-302000</v>
      </c>
      <c r="D45">
        <f>SUM(D36:D44)</f>
        <v>-313000</v>
      </c>
      <c r="F45" s="3">
        <f>SUM(F36:F44)</f>
        <v>-308721</v>
      </c>
    </row>
    <row r="47" spans="1:6" ht="15.75" thickBot="1" x14ac:dyDescent="0.3">
      <c r="A47" s="1" t="s">
        <v>32</v>
      </c>
      <c r="B47" s="1">
        <f>B34+B45</f>
        <v>-549000</v>
      </c>
      <c r="D47">
        <f>D34+D45</f>
        <v>-369000</v>
      </c>
      <c r="F47" s="3">
        <f>F34+F45</f>
        <v>-552287</v>
      </c>
    </row>
    <row r="49" spans="1:6" ht="15.75" thickBot="1" x14ac:dyDescent="0.3">
      <c r="A49" s="2" t="s">
        <v>33</v>
      </c>
      <c r="B49" s="4">
        <f>B27+B47</f>
        <v>-1500</v>
      </c>
      <c r="D49">
        <f>D27+D47</f>
        <v>90000</v>
      </c>
      <c r="F49" s="3">
        <f>F27+F47</f>
        <v>122288</v>
      </c>
    </row>
    <row r="51" spans="1:6" x14ac:dyDescent="0.25">
      <c r="A51" t="s">
        <v>34</v>
      </c>
      <c r="F51">
        <v>2958</v>
      </c>
    </row>
    <row r="52" spans="1:6" x14ac:dyDescent="0.25">
      <c r="A52" t="s">
        <v>35</v>
      </c>
      <c r="B52">
        <v>-100000</v>
      </c>
      <c r="D52">
        <v>-90000</v>
      </c>
      <c r="F52">
        <v>-88134</v>
      </c>
    </row>
    <row r="54" spans="1:6" ht="15.75" thickBot="1" x14ac:dyDescent="0.3">
      <c r="A54" s="2" t="s">
        <v>36</v>
      </c>
      <c r="B54" s="4">
        <f>B27+B47+B52</f>
        <v>-101500</v>
      </c>
      <c r="D54">
        <f>D27+D47+D52</f>
        <v>0</v>
      </c>
      <c r="F54" s="3">
        <f>F27+F47+F51+F52</f>
        <v>37112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DBE65FFBD1F841AA0451C4234A89D3" ma:contentTypeVersion="9" ma:contentTypeDescription="Opprett et nytt dokument." ma:contentTypeScope="" ma:versionID="652756f822f54b9c951d6ef76cad5e6d">
  <xsd:schema xmlns:xsd="http://www.w3.org/2001/XMLSchema" xmlns:xs="http://www.w3.org/2001/XMLSchema" xmlns:p="http://schemas.microsoft.com/office/2006/metadata/properties" xmlns:ns3="8e7f2168-5b44-497b-a877-3f721cd25b64" xmlns:ns4="01b55a0c-d06f-4106-ba88-be5707973e8b" targetNamespace="http://schemas.microsoft.com/office/2006/metadata/properties" ma:root="true" ma:fieldsID="da1003d36400cf22381d5aa9f4c79d05" ns3:_="" ns4:_="">
    <xsd:import namespace="8e7f2168-5b44-497b-a877-3f721cd25b64"/>
    <xsd:import namespace="01b55a0c-d06f-4106-ba88-be5707973e8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f2168-5b44-497b-a877-3f721cd25b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55a0c-d06f-4106-ba88-be5707973e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9DAC44-A4FF-4E4B-8370-AE1954F9C197}">
  <ds:schemaRefs>
    <ds:schemaRef ds:uri="01b55a0c-d06f-4106-ba88-be5707973e8b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8e7f2168-5b44-497b-a877-3f721cd25b6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B7F936C-90BB-4B93-AD98-ADEDCFF089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7f2168-5b44-497b-a877-3f721cd25b64"/>
    <ds:schemaRef ds:uri="01b55a0c-d06f-4106-ba88-be5707973e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50503D-E4D1-48D6-999A-7AD2DC9FD9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IKT Orkidé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 Almhjell-Ims</dc:creator>
  <cp:lastModifiedBy>Bruker</cp:lastModifiedBy>
  <dcterms:created xsi:type="dcterms:W3CDTF">2021-03-14T13:00:12Z</dcterms:created>
  <dcterms:modified xsi:type="dcterms:W3CDTF">2022-03-24T20:42:22Z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0x010100A8DBE65FFBD1F841AA0451C4234A89D3</vt:lpwstr>
  </property>
</Properties>
</file>